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4355" windowHeight="5190"/>
  </bookViews>
  <sheets>
    <sheet name="пост. 2016-2019" sheetId="4" r:id="rId1"/>
  </sheets>
  <definedNames>
    <definedName name="_xlnm.Print_Area" localSheetId="0">'пост. 2016-2019'!$A$1:$N$90</definedName>
  </definedNames>
  <calcPr calcId="125725"/>
</workbook>
</file>

<file path=xl/calcChain.xml><?xml version="1.0" encoding="utf-8"?>
<calcChain xmlns="http://schemas.openxmlformats.org/spreadsheetml/2006/main">
  <c r="F72" i="4"/>
  <c r="G72"/>
  <c r="H72"/>
  <c r="E72"/>
  <c r="D69" l="1"/>
  <c r="D70"/>
  <c r="D68"/>
  <c r="H58"/>
  <c r="G58"/>
  <c r="G60"/>
  <c r="H60"/>
  <c r="G59"/>
  <c r="H59"/>
  <c r="G86"/>
  <c r="H86"/>
  <c r="F86"/>
  <c r="F85"/>
  <c r="G85"/>
  <c r="H85"/>
  <c r="D82"/>
  <c r="D83"/>
  <c r="D81"/>
  <c r="D79"/>
  <c r="D76"/>
  <c r="F78"/>
  <c r="G78"/>
  <c r="G77" s="1"/>
  <c r="H78"/>
  <c r="F77"/>
  <c r="H77"/>
  <c r="F73"/>
  <c r="G73"/>
  <c r="H73"/>
  <c r="D64"/>
  <c r="F71"/>
  <c r="G71"/>
  <c r="H71"/>
  <c r="D66"/>
  <c r="D63"/>
  <c r="F59"/>
  <c r="F58"/>
  <c r="D46"/>
  <c r="D47"/>
  <c r="D48"/>
  <c r="D49"/>
  <c r="D50"/>
  <c r="D51"/>
  <c r="D52"/>
  <c r="D53"/>
  <c r="D54"/>
  <c r="D55"/>
  <c r="D56"/>
  <c r="D45"/>
  <c r="D42"/>
  <c r="D43"/>
  <c r="D41"/>
  <c r="D39"/>
  <c r="D38"/>
  <c r="D35"/>
  <c r="D36"/>
  <c r="D34"/>
  <c r="F60"/>
  <c r="F90" s="1"/>
  <c r="G90"/>
  <c r="H90"/>
  <c r="D29"/>
  <c r="D28"/>
  <c r="D27"/>
  <c r="D25"/>
  <c r="D23"/>
  <c r="D20"/>
  <c r="D21"/>
  <c r="D19"/>
  <c r="F31"/>
  <c r="G31"/>
  <c r="H31"/>
  <c r="F32"/>
  <c r="G32"/>
  <c r="H32"/>
  <c r="H57" l="1"/>
  <c r="F84"/>
  <c r="G57"/>
  <c r="H30"/>
  <c r="F57"/>
  <c r="G88"/>
  <c r="F89"/>
  <c r="H89"/>
  <c r="F30"/>
  <c r="H88"/>
  <c r="G89"/>
  <c r="F88"/>
  <c r="H84"/>
  <c r="G84"/>
  <c r="G30"/>
  <c r="D72" l="1"/>
  <c r="E58"/>
  <c r="D58" s="1"/>
  <c r="E86"/>
  <c r="D86" s="1"/>
  <c r="E85"/>
  <c r="D85" s="1"/>
  <c r="E78"/>
  <c r="D78" s="1"/>
  <c r="D77" s="1"/>
  <c r="E73"/>
  <c r="D73" s="1"/>
  <c r="E60"/>
  <c r="E59"/>
  <c r="D59" s="1"/>
  <c r="H87"/>
  <c r="E32"/>
  <c r="D32" s="1"/>
  <c r="G87"/>
  <c r="F87"/>
  <c r="E31"/>
  <c r="D31" s="1"/>
  <c r="D71" l="1"/>
  <c r="D84"/>
  <c r="E90"/>
  <c r="D90" s="1"/>
  <c r="D60"/>
  <c r="E77"/>
  <c r="E57"/>
  <c r="E89"/>
  <c r="D89" s="1"/>
  <c r="E84"/>
  <c r="E88"/>
  <c r="D88" s="1"/>
  <c r="E71"/>
  <c r="D30"/>
  <c r="E30"/>
  <c r="E87" l="1"/>
  <c r="D87" s="1"/>
  <c r="D57"/>
</calcChain>
</file>

<file path=xl/sharedStrings.xml><?xml version="1.0" encoding="utf-8"?>
<sst xmlns="http://schemas.openxmlformats.org/spreadsheetml/2006/main" count="189" uniqueCount="76">
  <si>
    <t xml:space="preserve">Приложение № 3 </t>
  </si>
  <si>
    <t xml:space="preserve">Мероприятия </t>
  </si>
  <si>
    <t>Срок исполнения мероприятия</t>
  </si>
  <si>
    <t>Источник ресурсного обеспечения</t>
  </si>
  <si>
    <t>Всего (тыс.руб.)</t>
  </si>
  <si>
    <t>Объем финансового обеспечения (тыс. руб.), срок исполнения по годам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</si>
  <si>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</si>
  <si>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2016-2020 годы</t>
  </si>
  <si>
    <t>КБ</t>
  </si>
  <si>
    <t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</t>
  </si>
  <si>
    <t>Бюджет ПМР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</si>
  <si>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</si>
  <si>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ВСЕГО Подпрограмма 1. "Развитие системы дошкольного образования"</t>
  </si>
  <si>
    <t>ИТОГО</t>
  </si>
  <si>
    <t>Субвенции на обеспечение бесплатным питанием, обучающихся в младших классах (1-4 включительно) в муниципальных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</si>
  <si>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организациях по основным общеобразовательным программам</t>
  </si>
  <si>
    <t>ВСЕГО Подпрограмма 2. "Развитие системы общего образования"</t>
  </si>
  <si>
    <t>Субвенции на организацию и обеспечение оздоровления и отдыха детей</t>
  </si>
  <si>
    <t>ВСЕГО Подпрограмма 3. "Развитие системы дополнительного образования, отдыха, оздоровления и занятости детей и подростков"</t>
  </si>
  <si>
    <t xml:space="preserve">ВСЕГО Подпрограмма 4. «Одаренные дети Пограничного муниципального района» </t>
  </si>
  <si>
    <t>5. Отдельные мероприятия программы</t>
  </si>
  <si>
    <t>Руководство и управление в сфере установленных функций органов местного самоуправления</t>
  </si>
  <si>
    <t>Расходы на содержание и обеспечение деятельности (оказание услуг, выполнение работ) муниципальных учреждений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</si>
  <si>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</si>
  <si>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ВСЕГО 5. Отдельные мероприятия программы</t>
  </si>
  <si>
    <t>ВСЕГО по Программе</t>
  </si>
  <si>
    <t>Ответственный за выполнение мероприятия подпрограммы</t>
  </si>
  <si>
    <t>Отдел народного образования администрации ПМР, МКУ «ЦОД МОУ ПМР»</t>
  </si>
  <si>
    <t>Подпрограмма 1. "Развитие системы дошкольного образования"</t>
  </si>
  <si>
    <t>Реализация образовательных программ дошкольного образования</t>
  </si>
  <si>
    <t>Питание и содержание детей в дошкольных образовательных учреждениях</t>
  </si>
  <si>
    <t>Проведение капитального, текущего ремонта зданий,благоустройство территорий</t>
  </si>
  <si>
    <t>Итого</t>
  </si>
  <si>
    <t>Реализация образовательных программ начального, общего,основного общего и среднего образования</t>
  </si>
  <si>
    <t>Укрепление материально-технической базы образовательных учреждений</t>
  </si>
  <si>
    <t xml:space="preserve">Подпрограмма 3. "Развитие системы дополнительного образования, отдыха, оздоровления и занятости детей и подростков" </t>
  </si>
  <si>
    <t>Реализация дополнительных общеобразовательных программ и обеспечение условий их предоставления</t>
  </si>
  <si>
    <t>Организация и обеспечение отдыха и занятости детей и подростков</t>
  </si>
  <si>
    <t>Мероприятия по организации отдыха, оздоровления и занятости детей в каникулярное время</t>
  </si>
  <si>
    <t>Подпрограмма 4. "Одаренные дети Пограничного муниципального района"</t>
  </si>
  <si>
    <t>Создание условий для развития и самореализации одаренных детей</t>
  </si>
  <si>
    <t>Организация и проведение олимпиад, научно-практических конференций, конкурсов, игр для детей</t>
  </si>
  <si>
    <t>Отдел народного образования администрации ПМР, Администрация Пограничного муниципального района</t>
  </si>
  <si>
    <t>Ресурсное обеспечение реализации муниципальной программы "Развитие образования Пограничного муниципального района" на 2016-2020 годы</t>
  </si>
  <si>
    <t>к муниципальной программе «Развитие образования Пограничного муниципального района» на 2016 - 2020 годы, утвержденное постановлением</t>
  </si>
  <si>
    <t xml:space="preserve"> района от 18.01.2016 года № 08</t>
  </si>
  <si>
    <t xml:space="preserve"> администрации Пограничного муниципального</t>
  </si>
  <si>
    <t>Присмотр и уход за детьми в муниципальных образовательных учреждениях</t>
  </si>
  <si>
    <t>Мероприятия по обеспечению безопасности в муниципальных учреждениях</t>
  </si>
  <si>
    <t>Внебюджетные источники</t>
  </si>
  <si>
    <t>Приложение № 1 к муниципальной программе</t>
  </si>
  <si>
    <t>"Развитие образования Пограничного</t>
  </si>
  <si>
    <t>муниципального района на 2016-2020 годы,</t>
  </si>
  <si>
    <t>утвержденное постановлением администрации</t>
  </si>
  <si>
    <t>Пограничного муниципального района</t>
  </si>
  <si>
    <t>Укрепление материально-технической базы дошкольных образовательных учреждений</t>
  </si>
  <si>
    <t>сентябрь, 2016</t>
  </si>
  <si>
    <t>Освещение территории МБОУ "Жариковская средняя общеобразовательная  школа ПМР", филиалы в с.Нестеровка, с.Барабаш-Левада</t>
  </si>
  <si>
    <t>Мероприятия по организации работы военно-патриотического клуба "Гродековец" в летний период</t>
  </si>
  <si>
    <t>Предоставление субсидий бюджетным учреждениям на иные цели</t>
  </si>
  <si>
    <t>Мероприятия по обеспечению безопасности (лабораторные испытания электрооборудования, экспертиза деревянных конструкций, огнетушители)</t>
  </si>
  <si>
    <t>Субвенции на капитальный ремонт зданий: МБОУ Сергеевская СОШ ПМР"</t>
  </si>
  <si>
    <t>Освещение территории   МБДОУ "Детский сад "Светлячок ПМР"</t>
  </si>
  <si>
    <t>Установка системы видеорегистрации по периметру территорий (зданий) дошкольных образовательных учреждений:  МБДОУ "Детский сад № 3 "Ручеек ПМР", МБДОУ "Детский сад № 4 "Солнышко ПМР", МБДОУ "Детский сад "Светлячок ПМР"</t>
  </si>
  <si>
    <t>Ограждение территории МБДОУ "Детский сад №1 ПМР",МБДОУ "Детский сад № 2  ПМР",МБДОУ "Детский сад № 3 "Ручеек ПМР"</t>
  </si>
  <si>
    <t>Предоставление субсидий бюджетным учреждениям на иные цели: приобретение мебели в столовую МБОУ " ПСОШ № 1", отд.№ 1</t>
  </si>
  <si>
    <t>Проведение капитального, текущего ремонта зданий,спортивного зала, замена оконных конструкций, кровли, ремонт систем жизнеобеспечения и благоустройство территорий</t>
  </si>
  <si>
    <t>2018-2019 годы</t>
  </si>
  <si>
    <t xml:space="preserve">Предоставление субсидий бюджетным учреждениям на иные цели: </t>
  </si>
  <si>
    <r>
      <t xml:space="preserve">Установка системы видеорегистрации по периметру территорий (зданий): МБОУ "Жариковская средняя общеобразовательная  школа ПМР" - детские сады, </t>
    </r>
    <r>
      <rPr>
        <sz val="14"/>
        <color rgb="FFFF0000"/>
        <rFont val="Times New Roman"/>
        <family val="1"/>
        <charset val="204"/>
      </rPr>
      <t>МБОУ ДОД "ДЮСШ"</t>
    </r>
  </si>
  <si>
    <t xml:space="preserve">Ограждение территорий: МБОУ "Жариковская средняя общеобразовательная  школа ПМР", филиалы   с.Нестеровка,с.Богуславка; МБОУ "Барано-Оренбургская СОШ ПМР"; </t>
  </si>
  <si>
    <t>Строительство пристройки к школе МБОУ " ПСОШ № 1"</t>
  </si>
  <si>
    <t>Отдел народного образования администрации ПМР, МКУ «ЦОД МОУ ПМР»,образовательные организации</t>
  </si>
  <si>
    <t>Отдел народного образования администрации ПМР, МКУ «ЦОД МОУ ПМР»,образовательная организация</t>
  </si>
  <si>
    <t>Развитие материально-технической базы массовой физической культуры и спорта</t>
  </si>
  <si>
    <t>от   12.01.2017            №  09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</si>
</sst>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Normal="100" workbookViewId="0">
      <selection activeCell="B8" sqref="B8"/>
    </sheetView>
  </sheetViews>
  <sheetFormatPr defaultRowHeight="15"/>
  <cols>
    <col min="1" max="1" width="37" style="1" customWidth="1"/>
    <col min="2" max="2" width="16.5703125" style="1" customWidth="1"/>
    <col min="3" max="3" width="21" style="1" customWidth="1"/>
    <col min="4" max="4" width="19.28515625" style="1" customWidth="1"/>
    <col min="5" max="5" width="16.140625" style="1" customWidth="1"/>
    <col min="6" max="6" width="17" style="1" customWidth="1"/>
    <col min="7" max="7" width="15.85546875" style="1" customWidth="1"/>
    <col min="8" max="8" width="16.7109375" style="1" customWidth="1"/>
    <col min="9" max="9" width="9.5703125" style="1" customWidth="1"/>
    <col min="10" max="10" width="26.7109375" style="1" customWidth="1"/>
    <col min="11" max="11" width="0.42578125" style="1" customWidth="1"/>
    <col min="12" max="12" width="9.140625" style="1" hidden="1" customWidth="1"/>
    <col min="13" max="13" width="9" style="1" hidden="1" customWidth="1"/>
    <col min="14" max="14" width="27" style="1" hidden="1" customWidth="1"/>
    <col min="15" max="16384" width="9.140625" style="1"/>
  </cols>
  <sheetData>
    <row r="1" spans="1:11" ht="15" customHeight="1">
      <c r="F1" s="48" t="s">
        <v>50</v>
      </c>
      <c r="G1" s="48"/>
      <c r="H1" s="48"/>
      <c r="I1" s="48"/>
      <c r="J1" s="48"/>
    </row>
    <row r="2" spans="1:11">
      <c r="F2" s="8" t="s">
        <v>51</v>
      </c>
      <c r="G2" s="8"/>
      <c r="H2" s="8"/>
      <c r="I2" s="8"/>
    </row>
    <row r="3" spans="1:11">
      <c r="F3" s="8" t="s">
        <v>52</v>
      </c>
      <c r="G3" s="8"/>
      <c r="H3" s="8"/>
      <c r="I3" s="8"/>
    </row>
    <row r="4" spans="1:11">
      <c r="F4" s="8" t="s">
        <v>53</v>
      </c>
      <c r="G4" s="8"/>
      <c r="H4" s="8"/>
      <c r="I4" s="8"/>
    </row>
    <row r="5" spans="1:11">
      <c r="F5" s="49" t="s">
        <v>54</v>
      </c>
      <c r="G5" s="49"/>
      <c r="H5" s="49"/>
      <c r="I5" s="49"/>
      <c r="J5" s="49"/>
    </row>
    <row r="6" spans="1:11">
      <c r="F6" s="33" t="s">
        <v>75</v>
      </c>
      <c r="G6" s="8"/>
      <c r="H6" s="8"/>
      <c r="I6" s="8"/>
    </row>
    <row r="8" spans="1:11" ht="15" customHeight="1">
      <c r="F8" s="48" t="s">
        <v>0</v>
      </c>
      <c r="G8" s="48"/>
      <c r="H8" s="48"/>
      <c r="I8" s="48"/>
      <c r="J8" s="48"/>
    </row>
    <row r="9" spans="1:11" ht="30.75" customHeight="1">
      <c r="F9" s="48" t="s">
        <v>44</v>
      </c>
      <c r="G9" s="48"/>
      <c r="H9" s="48"/>
      <c r="I9" s="48"/>
      <c r="J9" s="48"/>
    </row>
    <row r="10" spans="1:11" ht="15.75" customHeight="1">
      <c r="F10" s="48" t="s">
        <v>46</v>
      </c>
      <c r="G10" s="48"/>
      <c r="H10" s="48"/>
      <c r="I10" s="48"/>
      <c r="J10" s="48"/>
    </row>
    <row r="11" spans="1:11" ht="15.75" customHeight="1">
      <c r="F11" s="48" t="s">
        <v>45</v>
      </c>
      <c r="G11" s="48"/>
      <c r="H11" s="48"/>
      <c r="I11" s="48"/>
    </row>
    <row r="12" spans="1:11" ht="15" customHeight="1">
      <c r="F12" s="7"/>
      <c r="G12" s="7"/>
      <c r="H12" s="7"/>
      <c r="I12" s="7"/>
    </row>
    <row r="13" spans="1:11" ht="46.5" customHeight="1">
      <c r="A13" s="46" t="s">
        <v>43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1" ht="18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86.25" customHeight="1">
      <c r="A15" s="47" t="s">
        <v>1</v>
      </c>
      <c r="B15" s="47" t="s">
        <v>2</v>
      </c>
      <c r="C15" s="47" t="s">
        <v>3</v>
      </c>
      <c r="D15" s="47" t="s">
        <v>4</v>
      </c>
      <c r="E15" s="47" t="s">
        <v>5</v>
      </c>
      <c r="F15" s="47"/>
      <c r="G15" s="47"/>
      <c r="H15" s="47"/>
      <c r="I15" s="47"/>
      <c r="J15" s="47" t="s">
        <v>26</v>
      </c>
      <c r="K15" s="2"/>
    </row>
    <row r="16" spans="1:11" ht="18.75">
      <c r="A16" s="47"/>
      <c r="B16" s="47"/>
      <c r="C16" s="47"/>
      <c r="D16" s="47"/>
      <c r="E16" s="35">
        <v>2016</v>
      </c>
      <c r="F16" s="35">
        <v>2017</v>
      </c>
      <c r="G16" s="35">
        <v>2018</v>
      </c>
      <c r="H16" s="35">
        <v>2019</v>
      </c>
      <c r="I16" s="35">
        <v>2020</v>
      </c>
      <c r="J16" s="47"/>
      <c r="K16" s="2"/>
    </row>
    <row r="17" spans="1:14" ht="18.75">
      <c r="A17" s="45" t="s">
        <v>28</v>
      </c>
      <c r="B17" s="45"/>
      <c r="C17" s="45"/>
      <c r="D17" s="45"/>
      <c r="E17" s="45"/>
      <c r="F17" s="45"/>
      <c r="G17" s="45"/>
      <c r="H17" s="45"/>
      <c r="I17" s="45"/>
      <c r="J17" s="45"/>
      <c r="K17" s="2"/>
    </row>
    <row r="18" spans="1:14" ht="18.75">
      <c r="A18" s="50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2"/>
    </row>
    <row r="19" spans="1:14" ht="157.5" customHeight="1">
      <c r="A19" s="10" t="s">
        <v>6</v>
      </c>
      <c r="B19" s="35" t="s">
        <v>7</v>
      </c>
      <c r="C19" s="35" t="s">
        <v>8</v>
      </c>
      <c r="D19" s="34">
        <f>E19+F19+G19+H19+I19</f>
        <v>140505</v>
      </c>
      <c r="E19" s="35">
        <v>35517</v>
      </c>
      <c r="F19" s="11">
        <v>34996</v>
      </c>
      <c r="G19" s="11">
        <v>34996</v>
      </c>
      <c r="H19" s="11">
        <v>34996</v>
      </c>
      <c r="I19" s="11"/>
      <c r="J19" s="35" t="s">
        <v>72</v>
      </c>
      <c r="K19" s="2"/>
    </row>
    <row r="20" spans="1:14" ht="141" customHeight="1">
      <c r="A20" s="10" t="s">
        <v>9</v>
      </c>
      <c r="B20" s="35" t="s">
        <v>7</v>
      </c>
      <c r="C20" s="35" t="s">
        <v>10</v>
      </c>
      <c r="D20" s="34">
        <f t="shared" ref="D20:D29" si="0">E20+F20+G20+H20+I20</f>
        <v>98711.683999999994</v>
      </c>
      <c r="E20" s="12">
        <v>24981.493999999999</v>
      </c>
      <c r="F20" s="11">
        <v>24576.73</v>
      </c>
      <c r="G20" s="11">
        <v>24576.73</v>
      </c>
      <c r="H20" s="11">
        <v>24576.73</v>
      </c>
      <c r="I20" s="11"/>
      <c r="J20" s="35" t="s">
        <v>72</v>
      </c>
      <c r="K20" s="51"/>
      <c r="L20" s="51"/>
      <c r="M20" s="51"/>
      <c r="N20" s="51"/>
    </row>
    <row r="21" spans="1:14" ht="131.25" customHeight="1">
      <c r="A21" s="10" t="s">
        <v>59</v>
      </c>
      <c r="B21" s="35" t="s">
        <v>7</v>
      </c>
      <c r="C21" s="35" t="s">
        <v>10</v>
      </c>
      <c r="D21" s="34">
        <f t="shared" si="0"/>
        <v>119.45</v>
      </c>
      <c r="E21" s="12">
        <v>119.45</v>
      </c>
      <c r="F21" s="11">
        <v>0</v>
      </c>
      <c r="G21" s="11">
        <v>0</v>
      </c>
      <c r="H21" s="11">
        <v>0</v>
      </c>
      <c r="I21" s="11"/>
      <c r="J21" s="35" t="s">
        <v>72</v>
      </c>
      <c r="K21" s="51"/>
      <c r="L21" s="51"/>
      <c r="M21" s="51"/>
      <c r="N21" s="51"/>
    </row>
    <row r="22" spans="1:14" ht="54.75" customHeight="1">
      <c r="A22" s="52" t="s">
        <v>11</v>
      </c>
      <c r="B22" s="52"/>
      <c r="C22" s="52"/>
      <c r="D22" s="52"/>
      <c r="E22" s="52"/>
      <c r="F22" s="52"/>
      <c r="G22" s="52"/>
      <c r="H22" s="52"/>
      <c r="I22" s="52"/>
      <c r="J22" s="52"/>
      <c r="K22" s="2"/>
    </row>
    <row r="23" spans="1:14" ht="100.5" customHeight="1">
      <c r="A23" s="37" t="s">
        <v>30</v>
      </c>
      <c r="B23" s="35" t="s">
        <v>7</v>
      </c>
      <c r="C23" s="35" t="s">
        <v>10</v>
      </c>
      <c r="D23" s="34">
        <f t="shared" si="0"/>
        <v>5139.2299999999996</v>
      </c>
      <c r="E23" s="35">
        <v>2192.54</v>
      </c>
      <c r="F23" s="11">
        <v>982.23</v>
      </c>
      <c r="G23" s="11">
        <v>982.23</v>
      </c>
      <c r="H23" s="11">
        <v>982.23</v>
      </c>
      <c r="I23" s="11"/>
      <c r="J23" s="35" t="s">
        <v>27</v>
      </c>
      <c r="K23" s="2"/>
    </row>
    <row r="24" spans="1:14" ht="18.75">
      <c r="A24" s="45" t="s">
        <v>55</v>
      </c>
      <c r="B24" s="45"/>
      <c r="C24" s="45"/>
      <c r="D24" s="45"/>
      <c r="E24" s="45"/>
      <c r="F24" s="45"/>
      <c r="G24" s="45"/>
      <c r="H24" s="45"/>
      <c r="I24" s="45"/>
      <c r="J24" s="45"/>
      <c r="K24" s="2"/>
    </row>
    <row r="25" spans="1:14" ht="102" customHeight="1">
      <c r="A25" s="10" t="s">
        <v>31</v>
      </c>
      <c r="B25" s="35" t="s">
        <v>7</v>
      </c>
      <c r="C25" s="35" t="s">
        <v>10</v>
      </c>
      <c r="D25" s="34">
        <f t="shared" si="0"/>
        <v>785.36</v>
      </c>
      <c r="E25" s="12">
        <v>251.36</v>
      </c>
      <c r="F25" s="11">
        <v>178</v>
      </c>
      <c r="G25" s="11">
        <v>178</v>
      </c>
      <c r="H25" s="11">
        <v>178</v>
      </c>
      <c r="I25" s="13"/>
      <c r="J25" s="35" t="s">
        <v>72</v>
      </c>
      <c r="K25" s="51"/>
      <c r="L25" s="51"/>
      <c r="M25" s="51"/>
      <c r="N25" s="51"/>
    </row>
    <row r="26" spans="1:14" ht="18.75">
      <c r="A26" s="45" t="s">
        <v>48</v>
      </c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4" ht="206.25">
      <c r="A27" s="37" t="s">
        <v>63</v>
      </c>
      <c r="B27" s="35" t="s">
        <v>7</v>
      </c>
      <c r="C27" s="35" t="s">
        <v>10</v>
      </c>
      <c r="D27" s="34">
        <f t="shared" si="0"/>
        <v>229.655</v>
      </c>
      <c r="E27" s="12">
        <v>94.655000000000001</v>
      </c>
      <c r="F27" s="35">
        <v>135</v>
      </c>
      <c r="G27" s="35">
        <v>0</v>
      </c>
      <c r="H27" s="35">
        <v>0</v>
      </c>
      <c r="I27" s="35"/>
      <c r="J27" s="35" t="s">
        <v>72</v>
      </c>
      <c r="K27" s="51"/>
      <c r="L27" s="55"/>
      <c r="M27" s="55"/>
      <c r="N27" s="55"/>
    </row>
    <row r="28" spans="1:14" ht="113.25" customHeight="1">
      <c r="A28" s="37" t="s">
        <v>62</v>
      </c>
      <c r="B28" s="35" t="s">
        <v>7</v>
      </c>
      <c r="C28" s="35" t="s">
        <v>10</v>
      </c>
      <c r="D28" s="34">
        <f t="shared" si="0"/>
        <v>169.20999999999998</v>
      </c>
      <c r="E28" s="22">
        <v>69.209999999999994</v>
      </c>
      <c r="F28" s="35">
        <v>100</v>
      </c>
      <c r="G28" s="35">
        <v>0</v>
      </c>
      <c r="H28" s="35">
        <v>0</v>
      </c>
      <c r="I28" s="35"/>
      <c r="J28" s="35" t="s">
        <v>72</v>
      </c>
      <c r="K28" s="51"/>
      <c r="L28" s="55"/>
      <c r="M28" s="55"/>
      <c r="N28" s="55"/>
    </row>
    <row r="29" spans="1:14" ht="117.75" customHeight="1">
      <c r="A29" s="15" t="s">
        <v>64</v>
      </c>
      <c r="B29" s="35" t="s">
        <v>7</v>
      </c>
      <c r="C29" s="35" t="s">
        <v>10</v>
      </c>
      <c r="D29" s="34">
        <f t="shared" si="0"/>
        <v>2287.67</v>
      </c>
      <c r="E29" s="12">
        <v>25.5</v>
      </c>
      <c r="F29" s="12">
        <v>597.39</v>
      </c>
      <c r="G29" s="35">
        <v>832.39</v>
      </c>
      <c r="H29" s="35">
        <v>832.39</v>
      </c>
      <c r="I29" s="35"/>
      <c r="J29" s="35" t="s">
        <v>72</v>
      </c>
      <c r="K29" s="51"/>
      <c r="L29" s="51"/>
      <c r="M29" s="51"/>
      <c r="N29" s="51"/>
    </row>
    <row r="30" spans="1:14" ht="18.75">
      <c r="A30" s="56" t="s">
        <v>12</v>
      </c>
      <c r="B30" s="38" t="s">
        <v>32</v>
      </c>
      <c r="C30" s="36"/>
      <c r="D30" s="38">
        <f>D31+D32</f>
        <v>247947.25899999999</v>
      </c>
      <c r="E30" s="38">
        <f>E31+E32</f>
        <v>63251.209000000003</v>
      </c>
      <c r="F30" s="38">
        <f t="shared" ref="F30:H30" si="1">F31+F32</f>
        <v>61565.35</v>
      </c>
      <c r="G30" s="38">
        <f t="shared" si="1"/>
        <v>61565.35</v>
      </c>
      <c r="H30" s="38">
        <f t="shared" si="1"/>
        <v>61565.35</v>
      </c>
      <c r="I30" s="14"/>
      <c r="J30" s="57"/>
      <c r="K30" s="2"/>
    </row>
    <row r="31" spans="1:14" ht="37.5">
      <c r="A31" s="56"/>
      <c r="B31" s="38" t="s">
        <v>10</v>
      </c>
      <c r="C31" s="36"/>
      <c r="D31" s="38">
        <f>E31+F31+G31+H31+I31</f>
        <v>107442.25899999999</v>
      </c>
      <c r="E31" s="38">
        <f>E20+E23+E25+E27+E29+E28+E21</f>
        <v>27734.208999999999</v>
      </c>
      <c r="F31" s="38">
        <f t="shared" ref="F31:H31" si="2">F20+F23+F25+F27+F29+F28+F21</f>
        <v>26569.35</v>
      </c>
      <c r="G31" s="38">
        <f t="shared" si="2"/>
        <v>26569.35</v>
      </c>
      <c r="H31" s="38">
        <f t="shared" si="2"/>
        <v>26569.35</v>
      </c>
      <c r="I31" s="14"/>
      <c r="J31" s="57"/>
      <c r="K31" s="2"/>
    </row>
    <row r="32" spans="1:14" ht="24.75" customHeight="1">
      <c r="A32" s="56"/>
      <c r="B32" s="38" t="s">
        <v>8</v>
      </c>
      <c r="C32" s="36"/>
      <c r="D32" s="38">
        <f>E32+F32+G32+H32+I32</f>
        <v>140505</v>
      </c>
      <c r="E32" s="38">
        <f>E19</f>
        <v>35517</v>
      </c>
      <c r="F32" s="38">
        <f t="shared" ref="F32:H32" si="3">F19</f>
        <v>34996</v>
      </c>
      <c r="G32" s="38">
        <f t="shared" si="3"/>
        <v>34996</v>
      </c>
      <c r="H32" s="38">
        <f t="shared" si="3"/>
        <v>34996</v>
      </c>
      <c r="I32" s="14"/>
      <c r="J32" s="57"/>
      <c r="K32" s="2"/>
    </row>
    <row r="33" spans="1:18" ht="26.25" customHeight="1">
      <c r="A33" s="45" t="s">
        <v>33</v>
      </c>
      <c r="B33" s="45"/>
      <c r="C33" s="45"/>
      <c r="D33" s="45"/>
      <c r="E33" s="45"/>
      <c r="F33" s="45"/>
      <c r="G33" s="45"/>
      <c r="H33" s="45"/>
      <c r="I33" s="45"/>
      <c r="J33" s="45"/>
      <c r="K33" s="2"/>
    </row>
    <row r="34" spans="1:18" ht="96.75" customHeight="1">
      <c r="A34" s="37" t="s">
        <v>9</v>
      </c>
      <c r="B34" s="35" t="s">
        <v>7</v>
      </c>
      <c r="C34" s="35" t="s">
        <v>10</v>
      </c>
      <c r="D34" s="21">
        <f>E34+F34+G34+H34+I34</f>
        <v>189844.65599999999</v>
      </c>
      <c r="E34" s="22">
        <v>48653.735999999997</v>
      </c>
      <c r="F34" s="35">
        <v>47063.6</v>
      </c>
      <c r="G34" s="35">
        <v>47063.66</v>
      </c>
      <c r="H34" s="35">
        <v>47063.66</v>
      </c>
      <c r="I34" s="35"/>
      <c r="J34" s="35" t="s">
        <v>72</v>
      </c>
      <c r="K34" s="53"/>
      <c r="L34" s="54"/>
      <c r="M34" s="54"/>
      <c r="N34" s="54"/>
    </row>
    <row r="35" spans="1:18" ht="93.75" customHeight="1">
      <c r="A35" s="37" t="s">
        <v>65</v>
      </c>
      <c r="B35" s="35" t="s">
        <v>7</v>
      </c>
      <c r="C35" s="35" t="s">
        <v>10</v>
      </c>
      <c r="D35" s="21">
        <f t="shared" ref="D35:D56" si="4">E35+F35+G35+H35+I35</f>
        <v>411.61</v>
      </c>
      <c r="E35" s="22">
        <v>256.11</v>
      </c>
      <c r="F35" s="35">
        <v>155.5</v>
      </c>
      <c r="G35" s="35">
        <v>0</v>
      </c>
      <c r="H35" s="35">
        <v>0</v>
      </c>
      <c r="I35" s="35"/>
      <c r="J35" s="35" t="s">
        <v>72</v>
      </c>
      <c r="K35" s="53"/>
      <c r="L35" s="54"/>
      <c r="M35" s="54"/>
      <c r="N35" s="54"/>
      <c r="O35" s="4"/>
      <c r="P35" s="4"/>
      <c r="Q35" s="4"/>
      <c r="R35" s="4"/>
    </row>
    <row r="36" spans="1:18" ht="168.75">
      <c r="A36" s="10" t="s">
        <v>15</v>
      </c>
      <c r="B36" s="35" t="s">
        <v>7</v>
      </c>
      <c r="C36" s="35" t="s">
        <v>8</v>
      </c>
      <c r="D36" s="21">
        <f t="shared" si="4"/>
        <v>440885</v>
      </c>
      <c r="E36" s="12">
        <v>108752</v>
      </c>
      <c r="F36" s="11">
        <v>110711</v>
      </c>
      <c r="G36" s="11">
        <v>110711</v>
      </c>
      <c r="H36" s="11">
        <v>110711</v>
      </c>
      <c r="I36" s="13"/>
      <c r="J36" s="35" t="s">
        <v>72</v>
      </c>
    </row>
    <row r="37" spans="1:18" ht="18.75">
      <c r="A37" s="45" t="s">
        <v>47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8" ht="131.25">
      <c r="A38" s="10" t="s">
        <v>14</v>
      </c>
      <c r="B38" s="35" t="s">
        <v>7</v>
      </c>
      <c r="C38" s="35" t="s">
        <v>8</v>
      </c>
      <c r="D38" s="21">
        <f t="shared" si="4"/>
        <v>13180</v>
      </c>
      <c r="E38" s="12">
        <v>3385</v>
      </c>
      <c r="F38" s="11">
        <v>3265</v>
      </c>
      <c r="G38" s="11">
        <v>3265</v>
      </c>
      <c r="H38" s="11">
        <v>3265</v>
      </c>
      <c r="I38" s="13"/>
      <c r="J38" s="35" t="s">
        <v>72</v>
      </c>
    </row>
    <row r="39" spans="1:18" ht="88.5" customHeight="1">
      <c r="A39" s="10" t="s">
        <v>30</v>
      </c>
      <c r="B39" s="35" t="s">
        <v>7</v>
      </c>
      <c r="C39" s="35" t="s">
        <v>10</v>
      </c>
      <c r="D39" s="21">
        <f t="shared" si="4"/>
        <v>576.58000000000004</v>
      </c>
      <c r="E39" s="35">
        <v>247</v>
      </c>
      <c r="F39" s="11">
        <v>109.86</v>
      </c>
      <c r="G39" s="11">
        <v>109.86</v>
      </c>
      <c r="H39" s="11">
        <v>109.86</v>
      </c>
      <c r="I39" s="13"/>
      <c r="J39" s="35" t="s">
        <v>72</v>
      </c>
    </row>
    <row r="40" spans="1:18" ht="26.25" customHeight="1">
      <c r="A40" s="45" t="s">
        <v>34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8" ht="135.75" customHeight="1">
      <c r="A41" s="15" t="s">
        <v>61</v>
      </c>
      <c r="B41" s="12" t="s">
        <v>7</v>
      </c>
      <c r="C41" s="12" t="s">
        <v>8</v>
      </c>
      <c r="D41" s="21">
        <f t="shared" si="4"/>
        <v>733.93</v>
      </c>
      <c r="E41" s="12">
        <v>733.93</v>
      </c>
      <c r="F41" s="12">
        <v>0</v>
      </c>
      <c r="G41" s="12">
        <v>0</v>
      </c>
      <c r="H41" s="12">
        <v>0</v>
      </c>
      <c r="I41" s="16"/>
      <c r="J41" s="35" t="s">
        <v>72</v>
      </c>
    </row>
    <row r="42" spans="1:18" ht="139.5" customHeight="1">
      <c r="A42" s="17" t="s">
        <v>66</v>
      </c>
      <c r="B42" s="12" t="s">
        <v>7</v>
      </c>
      <c r="C42" s="12" t="s">
        <v>10</v>
      </c>
      <c r="D42" s="21">
        <f t="shared" si="4"/>
        <v>9204.3280000000013</v>
      </c>
      <c r="E42" s="12">
        <v>1225.768</v>
      </c>
      <c r="F42" s="18">
        <v>4026.78</v>
      </c>
      <c r="G42" s="18">
        <v>1975.89</v>
      </c>
      <c r="H42" s="18">
        <v>1975.89</v>
      </c>
      <c r="I42" s="11"/>
      <c r="J42" s="35" t="s">
        <v>72</v>
      </c>
      <c r="K42" s="53"/>
      <c r="L42" s="54"/>
      <c r="M42" s="54"/>
      <c r="N42" s="54"/>
    </row>
    <row r="43" spans="1:18" ht="112.5" customHeight="1">
      <c r="A43" s="17" t="s">
        <v>71</v>
      </c>
      <c r="B43" s="12" t="s">
        <v>67</v>
      </c>
      <c r="C43" s="12" t="s">
        <v>10</v>
      </c>
      <c r="D43" s="21">
        <f t="shared" si="4"/>
        <v>4000</v>
      </c>
      <c r="E43" s="12">
        <v>0</v>
      </c>
      <c r="F43" s="18">
        <v>0</v>
      </c>
      <c r="G43" s="18">
        <v>1000</v>
      </c>
      <c r="H43" s="18">
        <v>3000</v>
      </c>
      <c r="I43" s="11"/>
      <c r="J43" s="35" t="s">
        <v>72</v>
      </c>
    </row>
    <row r="44" spans="1:18" ht="35.25" customHeight="1">
      <c r="A44" s="45" t="s">
        <v>48</v>
      </c>
      <c r="B44" s="45"/>
      <c r="C44" s="45"/>
      <c r="D44" s="45"/>
      <c r="E44" s="45"/>
      <c r="F44" s="45"/>
      <c r="G44" s="45"/>
      <c r="H44" s="45"/>
      <c r="I44" s="45"/>
      <c r="J44" s="45"/>
    </row>
    <row r="45" spans="1:18" ht="37.5">
      <c r="A45" s="58" t="s">
        <v>70</v>
      </c>
      <c r="B45" s="35" t="s">
        <v>7</v>
      </c>
      <c r="C45" s="35" t="s">
        <v>10</v>
      </c>
      <c r="D45" s="21">
        <f t="shared" si="4"/>
        <v>1728.5129999999999</v>
      </c>
      <c r="E45" s="20">
        <v>928.51300000000003</v>
      </c>
      <c r="F45" s="11">
        <v>400</v>
      </c>
      <c r="G45" s="11">
        <v>0</v>
      </c>
      <c r="H45" s="11">
        <v>400</v>
      </c>
      <c r="I45" s="35"/>
      <c r="J45" s="47" t="s">
        <v>72</v>
      </c>
    </row>
    <row r="46" spans="1:18" ht="58.5" customHeight="1">
      <c r="A46" s="58"/>
      <c r="B46" s="35" t="s">
        <v>7</v>
      </c>
      <c r="C46" s="35" t="s">
        <v>8</v>
      </c>
      <c r="D46" s="21">
        <f t="shared" si="4"/>
        <v>0</v>
      </c>
      <c r="E46" s="35">
        <v>0</v>
      </c>
      <c r="F46" s="11">
        <v>0</v>
      </c>
      <c r="G46" s="11">
        <v>0</v>
      </c>
      <c r="H46" s="11">
        <v>0</v>
      </c>
      <c r="I46" s="11"/>
      <c r="J46" s="47"/>
    </row>
    <row r="47" spans="1:18" ht="52.5" customHeight="1">
      <c r="A47" s="58"/>
      <c r="B47" s="35" t="s">
        <v>56</v>
      </c>
      <c r="C47" s="35" t="s">
        <v>49</v>
      </c>
      <c r="D47" s="21">
        <f t="shared" si="4"/>
        <v>993.24800000000005</v>
      </c>
      <c r="E47" s="35">
        <v>993.24800000000005</v>
      </c>
      <c r="F47" s="11">
        <v>0</v>
      </c>
      <c r="G47" s="11">
        <v>0</v>
      </c>
      <c r="H47" s="11">
        <v>0</v>
      </c>
      <c r="I47" s="11"/>
      <c r="J47" s="47"/>
    </row>
    <row r="48" spans="1:18" ht="18.75" customHeight="1">
      <c r="A48" s="58" t="s">
        <v>69</v>
      </c>
      <c r="B48" s="47" t="s">
        <v>7</v>
      </c>
      <c r="C48" s="35" t="s">
        <v>10</v>
      </c>
      <c r="D48" s="21">
        <f t="shared" si="4"/>
        <v>225</v>
      </c>
      <c r="E48" s="32">
        <v>45</v>
      </c>
      <c r="F48" s="35">
        <v>0</v>
      </c>
      <c r="G48" s="35">
        <v>180</v>
      </c>
      <c r="H48" s="35">
        <v>0</v>
      </c>
      <c r="I48" s="35"/>
      <c r="J48" s="47" t="s">
        <v>72</v>
      </c>
    </row>
    <row r="49" spans="1:20" ht="82.5" customHeight="1">
      <c r="A49" s="58"/>
      <c r="B49" s="47"/>
      <c r="C49" s="35" t="s">
        <v>8</v>
      </c>
      <c r="D49" s="21">
        <f t="shared" si="4"/>
        <v>0</v>
      </c>
      <c r="E49" s="35">
        <v>0</v>
      </c>
      <c r="F49" s="11"/>
      <c r="G49" s="11">
        <v>0</v>
      </c>
      <c r="H49" s="11"/>
      <c r="I49" s="11"/>
      <c r="J49" s="47"/>
    </row>
    <row r="50" spans="1:20" ht="43.5" customHeight="1">
      <c r="A50" s="58"/>
      <c r="B50" s="47"/>
      <c r="C50" s="35" t="s">
        <v>49</v>
      </c>
      <c r="D50" s="21">
        <f t="shared" si="4"/>
        <v>0</v>
      </c>
      <c r="E50" s="35">
        <v>0</v>
      </c>
      <c r="F50" s="11"/>
      <c r="G50" s="11"/>
      <c r="H50" s="11"/>
      <c r="I50" s="11"/>
      <c r="J50" s="47"/>
      <c r="K50" s="61"/>
      <c r="L50" s="62"/>
      <c r="M50" s="62"/>
      <c r="N50" s="62"/>
      <c r="O50" s="62"/>
      <c r="P50" s="4"/>
      <c r="Q50" s="4"/>
      <c r="R50" s="4"/>
      <c r="S50" s="4"/>
      <c r="T50" s="4"/>
    </row>
    <row r="51" spans="1:20" ht="43.5" customHeight="1">
      <c r="A51" s="47" t="s">
        <v>60</v>
      </c>
      <c r="B51" s="47" t="s">
        <v>7</v>
      </c>
      <c r="C51" s="35" t="s">
        <v>10</v>
      </c>
      <c r="D51" s="21">
        <f t="shared" si="4"/>
        <v>148.52199999999999</v>
      </c>
      <c r="E51" s="22">
        <v>148.52199999999999</v>
      </c>
      <c r="F51" s="11"/>
      <c r="G51" s="11"/>
      <c r="H51" s="11"/>
      <c r="I51" s="11"/>
      <c r="J51" s="47" t="s">
        <v>72</v>
      </c>
    </row>
    <row r="52" spans="1:20" ht="70.5" customHeight="1">
      <c r="A52" s="47"/>
      <c r="B52" s="47"/>
      <c r="C52" s="35" t="s">
        <v>8</v>
      </c>
      <c r="D52" s="21">
        <f t="shared" si="4"/>
        <v>0</v>
      </c>
      <c r="E52" s="35">
        <v>0</v>
      </c>
      <c r="F52" s="11"/>
      <c r="G52" s="11"/>
      <c r="H52" s="11"/>
      <c r="I52" s="11"/>
      <c r="J52" s="47"/>
    </row>
    <row r="53" spans="1:20" ht="45.75" customHeight="1">
      <c r="A53" s="47"/>
      <c r="B53" s="47"/>
      <c r="C53" s="35" t="s">
        <v>49</v>
      </c>
      <c r="D53" s="21">
        <f t="shared" si="4"/>
        <v>0</v>
      </c>
      <c r="E53" s="35">
        <v>0</v>
      </c>
      <c r="F53" s="11"/>
      <c r="G53" s="11"/>
      <c r="H53" s="11"/>
      <c r="I53" s="11"/>
      <c r="J53" s="47"/>
    </row>
    <row r="54" spans="1:20" ht="35.25" customHeight="1">
      <c r="A54" s="47" t="s">
        <v>57</v>
      </c>
      <c r="B54" s="47" t="s">
        <v>7</v>
      </c>
      <c r="C54" s="35" t="s">
        <v>10</v>
      </c>
      <c r="D54" s="21">
        <f t="shared" si="4"/>
        <v>220</v>
      </c>
      <c r="E54" s="19">
        <v>0</v>
      </c>
      <c r="F54" s="35">
        <v>0</v>
      </c>
      <c r="G54" s="35">
        <v>220</v>
      </c>
      <c r="H54" s="35">
        <v>0</v>
      </c>
      <c r="I54" s="35"/>
      <c r="J54" s="47" t="s">
        <v>72</v>
      </c>
    </row>
    <row r="55" spans="1:20" ht="71.25" customHeight="1">
      <c r="A55" s="47"/>
      <c r="B55" s="47"/>
      <c r="C55" s="35" t="s">
        <v>8</v>
      </c>
      <c r="D55" s="21">
        <f t="shared" si="4"/>
        <v>0</v>
      </c>
      <c r="E55" s="35">
        <v>0</v>
      </c>
      <c r="F55" s="11"/>
      <c r="G55" s="11"/>
      <c r="H55" s="11"/>
      <c r="I55" s="11"/>
      <c r="J55" s="47"/>
    </row>
    <row r="56" spans="1:20" ht="39" customHeight="1">
      <c r="A56" s="47"/>
      <c r="B56" s="47"/>
      <c r="C56" s="35" t="s">
        <v>49</v>
      </c>
      <c r="D56" s="21">
        <f t="shared" si="4"/>
        <v>0</v>
      </c>
      <c r="E56" s="35">
        <v>0</v>
      </c>
      <c r="F56" s="11"/>
      <c r="G56" s="11"/>
      <c r="H56" s="11"/>
      <c r="I56" s="11"/>
      <c r="J56" s="47"/>
      <c r="L56" s="5"/>
    </row>
    <row r="57" spans="1:20" ht="33.75" customHeight="1">
      <c r="A57" s="63" t="s">
        <v>16</v>
      </c>
      <c r="B57" s="64"/>
      <c r="C57" s="38" t="s">
        <v>13</v>
      </c>
      <c r="D57" s="38">
        <f>D58+D59+D60</f>
        <v>662151.38699999999</v>
      </c>
      <c r="E57" s="23">
        <f>E58+E59+E60</f>
        <v>165368.82699999999</v>
      </c>
      <c r="F57" s="23">
        <f t="shared" ref="F57" si="5">F58+F59+F60</f>
        <v>165731.74</v>
      </c>
      <c r="G57" s="23">
        <f t="shared" ref="G57" si="6">G58+G59+G60</f>
        <v>164525.41</v>
      </c>
      <c r="H57" s="23">
        <f t="shared" ref="H57" si="7">H58+H59+H60</f>
        <v>166525.41</v>
      </c>
      <c r="I57" s="23"/>
      <c r="J57" s="64"/>
      <c r="L57" s="5"/>
    </row>
    <row r="58" spans="1:20" ht="32.25" customHeight="1">
      <c r="A58" s="63"/>
      <c r="B58" s="64"/>
      <c r="C58" s="38" t="s">
        <v>10</v>
      </c>
      <c r="D58" s="23">
        <f>E58+F58+G58+H58+I58</f>
        <v>206359.209</v>
      </c>
      <c r="E58" s="23">
        <f>E34+E39+E42+E45+E51+E35+E48</f>
        <v>51504.648999999998</v>
      </c>
      <c r="F58" s="23">
        <f t="shared" ref="F58" si="8">F34+F39+F42+F45+F51+F35+F48</f>
        <v>51755.74</v>
      </c>
      <c r="G58" s="23">
        <f>G34+G39+G42+G54+G51+G35+G48+G43+G45</f>
        <v>50549.41</v>
      </c>
      <c r="H58" s="23">
        <f t="shared" ref="H58" si="9">H34+H39+H42+H54+H51+H35+H48+H43+H45</f>
        <v>52549.41</v>
      </c>
      <c r="I58" s="23"/>
      <c r="J58" s="64"/>
      <c r="L58" s="5"/>
    </row>
    <row r="59" spans="1:20" ht="34.5" customHeight="1">
      <c r="A59" s="63"/>
      <c r="B59" s="64"/>
      <c r="C59" s="38" t="s">
        <v>8</v>
      </c>
      <c r="D59" s="23">
        <f t="shared" ref="D59:D60" si="10">E59+F59+G59+H59+I59</f>
        <v>454798.93</v>
      </c>
      <c r="E59" s="23">
        <f>E36+E38+E41</f>
        <v>112870.93</v>
      </c>
      <c r="F59" s="23">
        <f t="shared" ref="F59:H59" si="11">F36+F38+F41</f>
        <v>113976</v>
      </c>
      <c r="G59" s="23">
        <f t="shared" si="11"/>
        <v>113976</v>
      </c>
      <c r="H59" s="23">
        <f t="shared" si="11"/>
        <v>113976</v>
      </c>
      <c r="I59" s="23"/>
      <c r="J59" s="64"/>
      <c r="L59" s="5"/>
    </row>
    <row r="60" spans="1:20" ht="45.75" customHeight="1">
      <c r="A60" s="63"/>
      <c r="B60" s="64"/>
      <c r="C60" s="38" t="s">
        <v>49</v>
      </c>
      <c r="D60" s="23">
        <f t="shared" si="10"/>
        <v>993.24800000000005</v>
      </c>
      <c r="E60" s="38">
        <f>E47</f>
        <v>993.24800000000005</v>
      </c>
      <c r="F60" s="38">
        <f t="shared" ref="F60:H60" si="12">F47</f>
        <v>0</v>
      </c>
      <c r="G60" s="38">
        <f t="shared" si="12"/>
        <v>0</v>
      </c>
      <c r="H60" s="38">
        <f t="shared" si="12"/>
        <v>0</v>
      </c>
      <c r="I60" s="38"/>
      <c r="J60" s="64"/>
      <c r="L60" s="5"/>
    </row>
    <row r="61" spans="1:20" ht="36" customHeight="1">
      <c r="A61" s="65" t="s">
        <v>35</v>
      </c>
      <c r="B61" s="65"/>
      <c r="C61" s="65"/>
      <c r="D61" s="65"/>
      <c r="E61" s="65"/>
      <c r="F61" s="65"/>
      <c r="G61" s="65"/>
      <c r="H61" s="65"/>
      <c r="I61" s="65"/>
      <c r="J61" s="65"/>
    </row>
    <row r="62" spans="1:20" ht="59.25" customHeight="1">
      <c r="A62" s="66" t="s">
        <v>36</v>
      </c>
      <c r="B62" s="66"/>
      <c r="C62" s="66"/>
      <c r="D62" s="66"/>
      <c r="E62" s="66"/>
      <c r="F62" s="66"/>
      <c r="G62" s="66"/>
      <c r="H62" s="66"/>
      <c r="I62" s="66"/>
      <c r="J62" s="66"/>
    </row>
    <row r="63" spans="1:20" ht="159.75" customHeight="1">
      <c r="A63" s="17" t="s">
        <v>9</v>
      </c>
      <c r="B63" s="12" t="s">
        <v>7</v>
      </c>
      <c r="C63" s="12" t="s">
        <v>10</v>
      </c>
      <c r="D63" s="26">
        <f>E63+F63+G63+H63+I63</f>
        <v>47803.048000000003</v>
      </c>
      <c r="E63" s="12">
        <v>11285.338</v>
      </c>
      <c r="F63" s="18">
        <v>12172.57</v>
      </c>
      <c r="G63" s="18">
        <v>12172.57</v>
      </c>
      <c r="H63" s="18">
        <v>12172.57</v>
      </c>
      <c r="I63" s="25"/>
      <c r="J63" s="35" t="s">
        <v>72</v>
      </c>
    </row>
    <row r="64" spans="1:20" s="3" customFormat="1" ht="123.75" customHeight="1">
      <c r="A64" s="15" t="s">
        <v>68</v>
      </c>
      <c r="B64" s="12" t="s">
        <v>7</v>
      </c>
      <c r="C64" s="12" t="s">
        <v>10</v>
      </c>
      <c r="D64" s="41">
        <f>E64+F64+G64+H64+I64</f>
        <v>39</v>
      </c>
      <c r="E64" s="12">
        <v>39</v>
      </c>
      <c r="F64" s="12">
        <v>0</v>
      </c>
      <c r="G64" s="12">
        <v>0</v>
      </c>
      <c r="H64" s="12">
        <v>0</v>
      </c>
      <c r="I64" s="25"/>
      <c r="J64" s="35" t="s">
        <v>73</v>
      </c>
    </row>
    <row r="65" spans="1:14" ht="31.5" customHeight="1">
      <c r="A65" s="67" t="s">
        <v>34</v>
      </c>
      <c r="B65" s="67"/>
      <c r="C65" s="67"/>
      <c r="D65" s="67"/>
      <c r="E65" s="67"/>
      <c r="F65" s="67"/>
      <c r="G65" s="67"/>
      <c r="H65" s="67"/>
      <c r="I65" s="67"/>
      <c r="J65" s="67"/>
    </row>
    <row r="66" spans="1:14" ht="133.5" customHeight="1">
      <c r="A66" s="44" t="s">
        <v>74</v>
      </c>
      <c r="B66" s="12" t="s">
        <v>7</v>
      </c>
      <c r="C66" s="12" t="s">
        <v>10</v>
      </c>
      <c r="D66" s="41">
        <f>E66+F66+G66+H66+I66</f>
        <v>180</v>
      </c>
      <c r="E66" s="12">
        <v>0</v>
      </c>
      <c r="F66" s="18">
        <v>60</v>
      </c>
      <c r="G66" s="18">
        <v>60</v>
      </c>
      <c r="H66" s="18">
        <v>60</v>
      </c>
      <c r="I66" s="25"/>
      <c r="J66" s="12" t="s">
        <v>72</v>
      </c>
      <c r="K66" s="59"/>
      <c r="L66" s="60"/>
      <c r="M66" s="60"/>
      <c r="N66" s="60"/>
    </row>
    <row r="67" spans="1:14" ht="40.5" customHeight="1">
      <c r="A67" s="45" t="s">
        <v>37</v>
      </c>
      <c r="B67" s="45"/>
      <c r="C67" s="45"/>
      <c r="D67" s="45"/>
      <c r="E67" s="45"/>
      <c r="F67" s="45"/>
      <c r="G67" s="45"/>
      <c r="H67" s="45"/>
      <c r="I67" s="45"/>
      <c r="J67" s="45"/>
      <c r="K67" s="6"/>
      <c r="L67" s="6"/>
      <c r="M67" s="6"/>
    </row>
    <row r="68" spans="1:14" ht="140.25" customHeight="1">
      <c r="A68" s="10" t="s">
        <v>17</v>
      </c>
      <c r="B68" s="35" t="s">
        <v>7</v>
      </c>
      <c r="C68" s="35" t="s">
        <v>8</v>
      </c>
      <c r="D68" s="41">
        <f>E68+F68+G68+H68+I68</f>
        <v>9547</v>
      </c>
      <c r="E68" s="35">
        <v>2500</v>
      </c>
      <c r="F68" s="11">
        <v>2349</v>
      </c>
      <c r="G68" s="11">
        <v>2349</v>
      </c>
      <c r="H68" s="11">
        <v>2349</v>
      </c>
      <c r="I68" s="13"/>
      <c r="J68" s="35" t="s">
        <v>72</v>
      </c>
    </row>
    <row r="69" spans="1:14" ht="139.5" customHeight="1">
      <c r="A69" s="10" t="s">
        <v>38</v>
      </c>
      <c r="B69" s="35" t="s">
        <v>7</v>
      </c>
      <c r="C69" s="35" t="s">
        <v>10</v>
      </c>
      <c r="D69" s="41">
        <f t="shared" ref="D69:D70" si="13">E69+F69+G69+H69+I69</f>
        <v>695.57399999999996</v>
      </c>
      <c r="E69" s="12">
        <v>695.57399999999996</v>
      </c>
      <c r="F69" s="11">
        <v>0</v>
      </c>
      <c r="G69" s="11">
        <v>0</v>
      </c>
      <c r="H69" s="11">
        <v>0</v>
      </c>
      <c r="I69" s="11"/>
      <c r="J69" s="35" t="s">
        <v>72</v>
      </c>
    </row>
    <row r="70" spans="1:14" ht="141" customHeight="1">
      <c r="A70" s="10" t="s">
        <v>58</v>
      </c>
      <c r="B70" s="35" t="s">
        <v>7</v>
      </c>
      <c r="C70" s="35" t="s">
        <v>10</v>
      </c>
      <c r="D70" s="41">
        <f t="shared" si="13"/>
        <v>142.19999999999999</v>
      </c>
      <c r="E70" s="35">
        <v>142.19999999999999</v>
      </c>
      <c r="F70" s="11">
        <v>0</v>
      </c>
      <c r="G70" s="11">
        <v>0</v>
      </c>
      <c r="H70" s="11">
        <v>0</v>
      </c>
      <c r="I70" s="11"/>
      <c r="J70" s="35" t="s">
        <v>73</v>
      </c>
    </row>
    <row r="71" spans="1:14" ht="29.25" customHeight="1">
      <c r="A71" s="63" t="s">
        <v>18</v>
      </c>
      <c r="B71" s="64"/>
      <c r="C71" s="38" t="s">
        <v>13</v>
      </c>
      <c r="D71" s="38">
        <f>D72+D73</f>
        <v>58406.822</v>
      </c>
      <c r="E71" s="38">
        <f>E72+E73</f>
        <v>14662.112000000001</v>
      </c>
      <c r="F71" s="38">
        <f t="shared" ref="F71:H71" si="14">F72+F73</f>
        <v>14581.57</v>
      </c>
      <c r="G71" s="38">
        <f t="shared" si="14"/>
        <v>14581.57</v>
      </c>
      <c r="H71" s="38">
        <f t="shared" si="14"/>
        <v>14581.57</v>
      </c>
      <c r="I71" s="24"/>
      <c r="J71" s="57"/>
    </row>
    <row r="72" spans="1:14" ht="42.75" customHeight="1">
      <c r="A72" s="63"/>
      <c r="B72" s="64"/>
      <c r="C72" s="38" t="s">
        <v>10</v>
      </c>
      <c r="D72" s="38">
        <f>E72+F72+G72+H72+I72</f>
        <v>48859.822</v>
      </c>
      <c r="E72" s="38">
        <f>E63+E69+E70+E64+E66</f>
        <v>12162.112000000001</v>
      </c>
      <c r="F72" s="43">
        <f t="shared" ref="F72:H72" si="15">F63+F69+F70+F64+F66</f>
        <v>12232.57</v>
      </c>
      <c r="G72" s="43">
        <f t="shared" si="15"/>
        <v>12232.57</v>
      </c>
      <c r="H72" s="43">
        <f t="shared" si="15"/>
        <v>12232.57</v>
      </c>
      <c r="I72" s="14"/>
      <c r="J72" s="57"/>
      <c r="K72" s="53"/>
      <c r="L72" s="54"/>
      <c r="M72" s="54"/>
      <c r="N72" s="54"/>
    </row>
    <row r="73" spans="1:14" ht="51.75" customHeight="1">
      <c r="A73" s="63"/>
      <c r="B73" s="64"/>
      <c r="C73" s="38" t="s">
        <v>8</v>
      </c>
      <c r="D73" s="42">
        <f>E73+F73+G73+H73+I73</f>
        <v>9547</v>
      </c>
      <c r="E73" s="38">
        <f>E68</f>
        <v>2500</v>
      </c>
      <c r="F73" s="38">
        <f t="shared" ref="F73:H73" si="16">F68</f>
        <v>2349</v>
      </c>
      <c r="G73" s="38">
        <f t="shared" si="16"/>
        <v>2349</v>
      </c>
      <c r="H73" s="38">
        <f t="shared" si="16"/>
        <v>2349</v>
      </c>
      <c r="I73" s="14"/>
      <c r="J73" s="57"/>
    </row>
    <row r="74" spans="1:14" ht="36" customHeight="1">
      <c r="A74" s="65" t="s">
        <v>39</v>
      </c>
      <c r="B74" s="65"/>
      <c r="C74" s="65"/>
      <c r="D74" s="65"/>
      <c r="E74" s="65"/>
      <c r="F74" s="65"/>
      <c r="G74" s="65"/>
      <c r="H74" s="65"/>
      <c r="I74" s="65"/>
      <c r="J74" s="65"/>
    </row>
    <row r="75" spans="1:14" ht="18.75">
      <c r="A75" s="65" t="s">
        <v>40</v>
      </c>
      <c r="B75" s="65"/>
      <c r="C75" s="65"/>
      <c r="D75" s="65"/>
      <c r="E75" s="65"/>
      <c r="F75" s="65"/>
      <c r="G75" s="65"/>
      <c r="H75" s="65"/>
      <c r="I75" s="65"/>
      <c r="J75" s="65"/>
    </row>
    <row r="76" spans="1:14" ht="25.5" customHeight="1">
      <c r="A76" s="27" t="s">
        <v>41</v>
      </c>
      <c r="B76" s="28" t="s">
        <v>7</v>
      </c>
      <c r="C76" s="28" t="s">
        <v>10</v>
      </c>
      <c r="D76" s="28">
        <f>E76+F76+G76+H76</f>
        <v>240</v>
      </c>
      <c r="E76" s="28">
        <v>60</v>
      </c>
      <c r="F76" s="28">
        <v>60</v>
      </c>
      <c r="G76" s="28">
        <v>60</v>
      </c>
      <c r="H76" s="28">
        <v>60</v>
      </c>
      <c r="I76" s="28"/>
      <c r="J76" s="10" t="s">
        <v>27</v>
      </c>
    </row>
    <row r="77" spans="1:14" ht="73.5" customHeight="1">
      <c r="A77" s="64" t="s">
        <v>19</v>
      </c>
      <c r="B77" s="57"/>
      <c r="C77" s="38" t="s">
        <v>13</v>
      </c>
      <c r="D77" s="38">
        <f>D78+D79</f>
        <v>240</v>
      </c>
      <c r="E77" s="38">
        <f>E78+E79</f>
        <v>60</v>
      </c>
      <c r="F77" s="36">
        <f t="shared" ref="F77:H77" si="17">F78+F79</f>
        <v>60</v>
      </c>
      <c r="G77" s="36">
        <f t="shared" si="17"/>
        <v>60</v>
      </c>
      <c r="H77" s="36">
        <f t="shared" si="17"/>
        <v>60</v>
      </c>
      <c r="I77" s="38"/>
      <c r="J77" s="57"/>
    </row>
    <row r="78" spans="1:14" s="3" customFormat="1" ht="30" customHeight="1">
      <c r="A78" s="64"/>
      <c r="B78" s="57"/>
      <c r="C78" s="38" t="s">
        <v>10</v>
      </c>
      <c r="D78" s="38">
        <f>E78+F78+G78+H78</f>
        <v>240</v>
      </c>
      <c r="E78" s="38">
        <f>E76</f>
        <v>60</v>
      </c>
      <c r="F78" s="36">
        <f t="shared" ref="F78:H78" si="18">F76</f>
        <v>60</v>
      </c>
      <c r="G78" s="36">
        <f t="shared" si="18"/>
        <v>60</v>
      </c>
      <c r="H78" s="36">
        <f t="shared" si="18"/>
        <v>60</v>
      </c>
      <c r="I78" s="38"/>
      <c r="J78" s="57"/>
    </row>
    <row r="79" spans="1:14" ht="18.75">
      <c r="A79" s="64"/>
      <c r="B79" s="57"/>
      <c r="C79" s="38" t="s">
        <v>8</v>
      </c>
      <c r="D79" s="38">
        <f>E79+F79+G79+H79</f>
        <v>0</v>
      </c>
      <c r="E79" s="38">
        <v>0</v>
      </c>
      <c r="F79" s="36">
        <v>0</v>
      </c>
      <c r="G79" s="36">
        <v>0</v>
      </c>
      <c r="H79" s="36">
        <v>0</v>
      </c>
      <c r="I79" s="38"/>
      <c r="J79" s="57"/>
    </row>
    <row r="80" spans="1:14" ht="41.25" customHeight="1">
      <c r="A80" s="65" t="s">
        <v>20</v>
      </c>
      <c r="B80" s="65"/>
      <c r="C80" s="65"/>
      <c r="D80" s="65"/>
      <c r="E80" s="65"/>
      <c r="F80" s="65"/>
      <c r="G80" s="65"/>
      <c r="H80" s="65"/>
      <c r="I80" s="65"/>
      <c r="J80" s="65"/>
    </row>
    <row r="81" spans="1:14" ht="150">
      <c r="A81" s="10" t="s">
        <v>21</v>
      </c>
      <c r="B81" s="35" t="s">
        <v>7</v>
      </c>
      <c r="C81" s="35" t="s">
        <v>10</v>
      </c>
      <c r="D81" s="34">
        <f>E81+F81+G81+H81+I81</f>
        <v>9441.8100000000013</v>
      </c>
      <c r="E81" s="12">
        <v>2319.65</v>
      </c>
      <c r="F81" s="11">
        <v>2474.94</v>
      </c>
      <c r="G81" s="11">
        <v>2323.61</v>
      </c>
      <c r="H81" s="11">
        <v>2323.61</v>
      </c>
      <c r="I81" s="11"/>
      <c r="J81" s="10" t="s">
        <v>42</v>
      </c>
    </row>
    <row r="82" spans="1:14" ht="114" customHeight="1">
      <c r="A82" s="10" t="s">
        <v>22</v>
      </c>
      <c r="B82" s="35" t="s">
        <v>7</v>
      </c>
      <c r="C82" s="35" t="s">
        <v>10</v>
      </c>
      <c r="D82" s="34">
        <f t="shared" ref="D82:D83" si="19">E82+F82+G82+H82+I82</f>
        <v>36127.791000000005</v>
      </c>
      <c r="E82" s="12">
        <v>9414.1710000000003</v>
      </c>
      <c r="F82" s="11">
        <v>8904.5400000000009</v>
      </c>
      <c r="G82" s="11">
        <v>8904.5400000000009</v>
      </c>
      <c r="H82" s="11">
        <v>8904.5400000000009</v>
      </c>
      <c r="I82" s="11"/>
      <c r="J82" s="10" t="s">
        <v>27</v>
      </c>
    </row>
    <row r="83" spans="1:14" ht="228" customHeight="1">
      <c r="A83" s="10" t="s">
        <v>23</v>
      </c>
      <c r="B83" s="35" t="s">
        <v>7</v>
      </c>
      <c r="C83" s="35" t="s">
        <v>8</v>
      </c>
      <c r="D83" s="34">
        <f t="shared" si="19"/>
        <v>11290</v>
      </c>
      <c r="E83" s="12">
        <v>3181</v>
      </c>
      <c r="F83" s="11">
        <v>2703</v>
      </c>
      <c r="G83" s="11">
        <v>2703</v>
      </c>
      <c r="H83" s="11">
        <v>2703</v>
      </c>
      <c r="I83" s="11"/>
      <c r="J83" s="10" t="s">
        <v>27</v>
      </c>
    </row>
    <row r="84" spans="1:14" ht="40.5" customHeight="1">
      <c r="A84" s="68" t="s">
        <v>24</v>
      </c>
      <c r="B84" s="69"/>
      <c r="C84" s="39" t="s">
        <v>13</v>
      </c>
      <c r="D84" s="39">
        <f>D85+D86</f>
        <v>56859.601000000002</v>
      </c>
      <c r="E84" s="39">
        <f>E85+E86</f>
        <v>14914.821</v>
      </c>
      <c r="F84" s="39">
        <f t="shared" ref="F84:H84" si="20">F85+F86</f>
        <v>14082.480000000001</v>
      </c>
      <c r="G84" s="39">
        <f t="shared" si="20"/>
        <v>13931.150000000001</v>
      </c>
      <c r="H84" s="39">
        <f t="shared" si="20"/>
        <v>13931.150000000001</v>
      </c>
      <c r="I84" s="29"/>
      <c r="J84" s="70"/>
    </row>
    <row r="85" spans="1:14" ht="39" customHeight="1">
      <c r="A85" s="68"/>
      <c r="B85" s="69"/>
      <c r="C85" s="39" t="s">
        <v>10</v>
      </c>
      <c r="D85" s="39">
        <f>E85+F85+G85+H85+I85</f>
        <v>45569.601000000002</v>
      </c>
      <c r="E85" s="39">
        <f>E82+E81</f>
        <v>11733.821</v>
      </c>
      <c r="F85" s="39">
        <f t="shared" ref="F85:H85" si="21">F82+F81</f>
        <v>11379.480000000001</v>
      </c>
      <c r="G85" s="39">
        <f t="shared" si="21"/>
        <v>11228.150000000001</v>
      </c>
      <c r="H85" s="39">
        <f t="shared" si="21"/>
        <v>11228.150000000001</v>
      </c>
      <c r="I85" s="29"/>
      <c r="J85" s="70"/>
      <c r="K85" s="53"/>
      <c r="L85" s="54"/>
      <c r="M85" s="54"/>
      <c r="N85" s="54"/>
    </row>
    <row r="86" spans="1:14" ht="27" customHeight="1">
      <c r="A86" s="68"/>
      <c r="B86" s="69"/>
      <c r="C86" s="39" t="s">
        <v>8</v>
      </c>
      <c r="D86" s="39">
        <f>E86+F86+G86+H86+I86</f>
        <v>11290</v>
      </c>
      <c r="E86" s="39">
        <f>E83</f>
        <v>3181</v>
      </c>
      <c r="F86" s="39">
        <f t="shared" ref="F86:H86" si="22">F83</f>
        <v>2703</v>
      </c>
      <c r="G86" s="39">
        <f t="shared" si="22"/>
        <v>2703</v>
      </c>
      <c r="H86" s="39">
        <f t="shared" si="22"/>
        <v>2703</v>
      </c>
      <c r="I86" s="29"/>
      <c r="J86" s="70"/>
    </row>
    <row r="87" spans="1:14" ht="38.25" customHeight="1">
      <c r="A87" s="71" t="s">
        <v>25</v>
      </c>
      <c r="B87" s="72"/>
      <c r="C87" s="40" t="s">
        <v>13</v>
      </c>
      <c r="D87" s="31">
        <f>E87+F87+G87+H87</f>
        <v>1025605.069</v>
      </c>
      <c r="E87" s="31">
        <f>E88+E89+E90</f>
        <v>258256.96899999998</v>
      </c>
      <c r="F87" s="40">
        <f t="shared" ref="F87:H87" si="23">F88+F89+F90</f>
        <v>256021.14</v>
      </c>
      <c r="G87" s="40">
        <f t="shared" si="23"/>
        <v>254663.48</v>
      </c>
      <c r="H87" s="40">
        <f t="shared" si="23"/>
        <v>256663.48</v>
      </c>
      <c r="I87" s="40"/>
      <c r="J87" s="73"/>
    </row>
    <row r="88" spans="1:14" ht="26.25" customHeight="1">
      <c r="A88" s="71"/>
      <c r="B88" s="72"/>
      <c r="C88" s="40" t="s">
        <v>10</v>
      </c>
      <c r="D88" s="40">
        <f>E88+F88+G88+H88+I88</f>
        <v>408470.89099999995</v>
      </c>
      <c r="E88" s="40">
        <f t="shared" ref="E88:H89" si="24">E31+E58+E72+E78+E85</f>
        <v>103194.791</v>
      </c>
      <c r="F88" s="40">
        <f t="shared" si="24"/>
        <v>101997.14</v>
      </c>
      <c r="G88" s="40">
        <f t="shared" si="24"/>
        <v>100639.48000000001</v>
      </c>
      <c r="H88" s="40">
        <f t="shared" si="24"/>
        <v>102639.48000000001</v>
      </c>
      <c r="I88" s="40"/>
      <c r="J88" s="73"/>
    </row>
    <row r="89" spans="1:14" ht="24" customHeight="1">
      <c r="A89" s="71"/>
      <c r="B89" s="72"/>
      <c r="C89" s="40" t="s">
        <v>8</v>
      </c>
      <c r="D89" s="31">
        <f>E89+F89+G89+H89+I89</f>
        <v>616140.92999999993</v>
      </c>
      <c r="E89" s="31">
        <f t="shared" si="24"/>
        <v>154068.93</v>
      </c>
      <c r="F89" s="31">
        <f t="shared" si="24"/>
        <v>154024</v>
      </c>
      <c r="G89" s="31">
        <f t="shared" si="24"/>
        <v>154024</v>
      </c>
      <c r="H89" s="31">
        <f t="shared" si="24"/>
        <v>154024</v>
      </c>
      <c r="I89" s="30"/>
      <c r="J89" s="73"/>
    </row>
    <row r="90" spans="1:14" ht="47.25" customHeight="1">
      <c r="A90" s="71"/>
      <c r="B90" s="72"/>
      <c r="C90" s="40" t="s">
        <v>49</v>
      </c>
      <c r="D90" s="40">
        <f>E90+F90+G90+H90+I90</f>
        <v>993.24800000000005</v>
      </c>
      <c r="E90" s="40">
        <f>E60</f>
        <v>993.24800000000005</v>
      </c>
      <c r="F90" s="40">
        <f t="shared" ref="F90:H90" si="25">F60</f>
        <v>0</v>
      </c>
      <c r="G90" s="40">
        <f t="shared" si="25"/>
        <v>0</v>
      </c>
      <c r="H90" s="40">
        <f t="shared" si="25"/>
        <v>0</v>
      </c>
      <c r="I90" s="30"/>
      <c r="J90" s="73"/>
    </row>
    <row r="92" spans="1:14" ht="29.25" customHeight="1"/>
    <row r="93" spans="1:14" ht="78.75" customHeight="1"/>
    <row r="94" spans="1:14" ht="45.75" customHeight="1"/>
  </sheetData>
  <mergeCells count="70">
    <mergeCell ref="K85:N85"/>
    <mergeCell ref="A84:A86"/>
    <mergeCell ref="B84:B86"/>
    <mergeCell ref="J84:J86"/>
    <mergeCell ref="A87:A90"/>
    <mergeCell ref="B87:B90"/>
    <mergeCell ref="J87:J90"/>
    <mergeCell ref="A80:J80"/>
    <mergeCell ref="A67:J67"/>
    <mergeCell ref="K72:N72"/>
    <mergeCell ref="A71:A73"/>
    <mergeCell ref="B71:B73"/>
    <mergeCell ref="J71:J73"/>
    <mergeCell ref="A74:J74"/>
    <mergeCell ref="A75:J75"/>
    <mergeCell ref="A77:A79"/>
    <mergeCell ref="B77:B79"/>
    <mergeCell ref="J77:J79"/>
    <mergeCell ref="K66:N66"/>
    <mergeCell ref="A51:A53"/>
    <mergeCell ref="B51:B53"/>
    <mergeCell ref="J51:J53"/>
    <mergeCell ref="K50:O50"/>
    <mergeCell ref="A54:A56"/>
    <mergeCell ref="B54:B56"/>
    <mergeCell ref="J54:J56"/>
    <mergeCell ref="A57:A60"/>
    <mergeCell ref="B57:B60"/>
    <mergeCell ref="J57:J60"/>
    <mergeCell ref="A61:J61"/>
    <mergeCell ref="A62:J62"/>
    <mergeCell ref="A65:J65"/>
    <mergeCell ref="A44:J44"/>
    <mergeCell ref="A45:A47"/>
    <mergeCell ref="J45:J47"/>
    <mergeCell ref="A48:A50"/>
    <mergeCell ref="B48:B50"/>
    <mergeCell ref="J48:J50"/>
    <mergeCell ref="K20:N20"/>
    <mergeCell ref="K21:N21"/>
    <mergeCell ref="A22:J22"/>
    <mergeCell ref="K42:N42"/>
    <mergeCell ref="K25:N25"/>
    <mergeCell ref="A26:J26"/>
    <mergeCell ref="K27:N27"/>
    <mergeCell ref="K28:N28"/>
    <mergeCell ref="K29:N29"/>
    <mergeCell ref="A30:A32"/>
    <mergeCell ref="J30:J32"/>
    <mergeCell ref="A33:J33"/>
    <mergeCell ref="K34:N34"/>
    <mergeCell ref="K35:N35"/>
    <mergeCell ref="A37:J37"/>
    <mergeCell ref="A40:J40"/>
    <mergeCell ref="F11:I11"/>
    <mergeCell ref="F1:J1"/>
    <mergeCell ref="F5:J5"/>
    <mergeCell ref="F8:J8"/>
    <mergeCell ref="F9:J9"/>
    <mergeCell ref="F10:J10"/>
    <mergeCell ref="A24:J24"/>
    <mergeCell ref="A13:J13"/>
    <mergeCell ref="A15:A16"/>
    <mergeCell ref="B15:B16"/>
    <mergeCell ref="C15:C16"/>
    <mergeCell ref="D15:D16"/>
    <mergeCell ref="E15:I15"/>
    <mergeCell ref="J15:J16"/>
    <mergeCell ref="A17:J17"/>
    <mergeCell ref="A18:J18"/>
  </mergeCells>
  <pageMargins left="0.70866141732283472" right="0.70866141732283472" top="0.28000000000000003" bottom="0.19685039370078741" header="8.0399999999999991" footer="0.19685039370078741"/>
  <pageSetup paperSize="9" scale="54" fitToHeight="20" orientation="landscape" horizontalDpi="360" verticalDpi="360" r:id="rId1"/>
  <rowBreaks count="6" manualBreakCount="6">
    <brk id="23" max="13" man="1"/>
    <brk id="36" max="13" man="1"/>
    <brk id="50" max="13" man="1"/>
    <brk id="67" max="13" man="1"/>
    <brk id="82" max="13" man="1"/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пост. 2016-2019</vt:lpstr>
      <vt:lpstr>'пост. 2016-2019'!Область_печати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2017-01-09T05:25:30Z</cp:lastPrinted>
  <dcterms:created xsi:type="dcterms:W3CDTF">2016-03-20T11:38:56Z</dcterms:created>
  <dcterms:modified xsi:type="dcterms:W3CDTF">2017-01-13T06:39:41Z</dcterms:modified>
</cp:coreProperties>
</file>